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8800" windowHeight="11835" tabRatio="764"/>
  </bookViews>
  <sheets>
    <sheet name="Доходы субъект" sheetId="3" r:id="rId1"/>
  </sheets>
  <definedNames>
    <definedName name="_xlnm.Print_Area" localSheetId="0">'Доходы субъект'!$A$1:$I$34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3"/>
  <c r="D26" s="1"/>
  <c r="E27"/>
  <c r="E26" s="1"/>
  <c r="F27"/>
  <c r="F26" s="1"/>
  <c r="C27"/>
  <c r="C26" s="1"/>
  <c r="D13"/>
  <c r="E13"/>
  <c r="F13"/>
  <c r="C13"/>
  <c r="D8"/>
  <c r="D7" s="1"/>
  <c r="E8"/>
  <c r="E7" s="1"/>
  <c r="F8"/>
  <c r="F7" s="1"/>
  <c r="C8"/>
  <c r="C7" s="1"/>
  <c r="G32"/>
  <c r="H32"/>
  <c r="I31"/>
  <c r="I32"/>
  <c r="I18"/>
  <c r="H12"/>
  <c r="I12"/>
  <c r="G12"/>
  <c r="F6" l="1"/>
  <c r="F34" s="1"/>
  <c r="E6"/>
  <c r="E34" s="1"/>
  <c r="D6"/>
  <c r="D34" s="1"/>
  <c r="C6"/>
  <c r="C34" s="1"/>
  <c r="I34" l="1"/>
  <c r="H34"/>
  <c r="G34"/>
  <c r="H33"/>
  <c r="I27"/>
  <c r="I28"/>
  <c r="I29"/>
  <c r="I30"/>
  <c r="I33"/>
  <c r="G28"/>
  <c r="G29"/>
  <c r="G30"/>
  <c r="G31"/>
  <c r="H28"/>
  <c r="H29"/>
  <c r="H30"/>
  <c r="H31"/>
  <c r="H27"/>
  <c r="I26"/>
  <c r="H26"/>
  <c r="I22"/>
  <c r="H22"/>
  <c r="G22"/>
  <c r="I13"/>
  <c r="I14"/>
  <c r="I15"/>
  <c r="I16"/>
  <c r="I17"/>
  <c r="I19"/>
  <c r="I20"/>
  <c r="I21"/>
  <c r="I23"/>
  <c r="I24"/>
  <c r="I25"/>
  <c r="H14"/>
  <c r="H15"/>
  <c r="H16"/>
  <c r="H17"/>
  <c r="H18"/>
  <c r="H19"/>
  <c r="H20"/>
  <c r="H21"/>
  <c r="H23"/>
  <c r="H24"/>
  <c r="H25"/>
  <c r="G15"/>
  <c r="G16"/>
  <c r="G17"/>
  <c r="G18"/>
  <c r="G19"/>
  <c r="G20"/>
  <c r="G21"/>
  <c r="G23"/>
  <c r="G24"/>
  <c r="G25"/>
  <c r="G14"/>
  <c r="H13"/>
  <c r="G13"/>
  <c r="H7"/>
  <c r="H8"/>
  <c r="H9"/>
  <c r="H10"/>
  <c r="H11"/>
  <c r="H6"/>
  <c r="I10" l="1"/>
  <c r="I11"/>
  <c r="I7"/>
  <c r="I8"/>
  <c r="I9"/>
  <c r="I6"/>
  <c r="G7" l="1"/>
  <c r="G8"/>
  <c r="G9"/>
  <c r="G10"/>
  <c r="G11"/>
  <c r="G26"/>
  <c r="G27"/>
  <c r="G33"/>
  <c r="G6"/>
</calcChain>
</file>

<file path=xl/sharedStrings.xml><?xml version="1.0" encoding="utf-8"?>
<sst xmlns="http://schemas.openxmlformats.org/spreadsheetml/2006/main" count="69" uniqueCount="69">
  <si>
    <t>Наименование 
показателя</t>
  </si>
  <si>
    <t>Код дохода по бюджетной классификации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</si>
  <si>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</si>
  <si>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</si>
  <si>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</si>
  <si>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</si>
  <si>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</si>
  <si>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</si>
  <si>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</si>
  <si>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</si>
  <si>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</si>
  <si>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НАЛОГИ, СБОРЫ И РЕГУЛЯРНЫЕ ПЛАТЕЖИ ЗА ПОЛЬЗОВАНИЕ ПРИРОДНЫМИ РЕСУРСАМИ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</si>
  <si>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</si>
  <si>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</si>
  <si>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</si>
  <si>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</si>
  <si>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</si>
  <si>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</si>
  <si>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</si>
  <si>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</si>
  <si>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</si>
  <si>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</si>
  <si>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</si>
  <si>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</si>
  <si>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</si>
  <si>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</si>
  <si>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</si>
  <si>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</si>
  <si>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Отклонение (план)
графа 5 - графа 3</t>
  </si>
  <si>
    <t>ИТОГО</t>
  </si>
  <si>
    <t>% отклонения (факт)
графа 6/графа 4</t>
  </si>
  <si>
    <t>Отклонение (факт)
графа 6 - графа 4</t>
  </si>
  <si>
    <t>000 20210000000000150</t>
  </si>
  <si>
    <t>000 20220000000000150</t>
  </si>
  <si>
    <t>000 20230000000000150</t>
  </si>
  <si>
    <t>000 20240000000000150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</si>
  <si>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</si>
  <si>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</si>
  <si>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</si>
  <si>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</si>
  <si>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</si>
  <si>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</si>
  <si>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</si>
  <si>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</si>
  <si>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</si>
  <si>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00010501000000000110</t>
  </si>
  <si>
    <t>00010502000020000110</t>
  </si>
  <si>
    <t>00010503000010000110</t>
  </si>
  <si>
    <t>00010504000020000110</t>
  </si>
  <si>
    <t>00010700000000000000</t>
  </si>
  <si>
    <t>00010800000000000000</t>
  </si>
  <si>
    <t>00011100000000000000</t>
  </si>
  <si>
    <t>00011200000000000000</t>
  </si>
  <si>
    <t>00011400000000000000</t>
  </si>
  <si>
    <t>00011600000000000000</t>
  </si>
  <si>
    <t>00011700000000000000</t>
  </si>
  <si>
    <t>ДОХОДЫ ОТ ОКАЗАНИЯ ПЛАТНЫХ УСЛУГ И КОМПЕНСАЦИИ ЗАТРАТ ГОСУДАРСТВА</t>
  </si>
  <si>
    <t>1 13 00 000 00 0000 000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</si>
  <si>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</si>
  <si>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101 02 080 01 0000 110</t>
  </si>
  <si>
    <t>000 21800000000000000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</si>
  <si>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</si>
  <si>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от продажи земельных участков</t>
  </si>
  <si>
    <t>( тыс. рублей)</t>
  </si>
  <si>
    <t>Уточненный бюджет на 01.07.2021</t>
  </si>
  <si>
    <t>Факт на 01.07.2021</t>
  </si>
  <si>
    <t>Уточненный бюджет на 01.07.2022</t>
  </si>
  <si>
    <t>Факт на 01.07.2022</t>
  </si>
  <si>
    <t>Информация об объемах доходов бюджета Адамовского района  за 1-ое полугодие 2022 года в сравнении аналогичным периодом 2021 года</t>
  </si>
</sst>
</file>

<file path=xl/styles.xml><?xml version="1.0" encoding="utf-8"?>
<styleSheet xmlns="http://schemas.openxmlformats.org/spreadsheetml/2006/main">
  <numFmts count="5">
    <numFmt numFmtId="164" formatCode="&quot;₽&quot;###,##0.00"/>
    <numFmt numFmtId="165" formatCode="&quot;₽&quot;###,##0"/>
    <numFmt numFmtId="166" formatCode="0.0%"/>
    <numFmt numFmtId="167" formatCode="#,##0.0"/>
    <numFmt numFmtId="168" formatCode="&quot;&quot;###,##0.0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54">
    <xf numFmtId="0" fontId="0" fillId="0" borderId="0" xfId="0"/>
    <xf numFmtId="0" fontId="2" fillId="0" borderId="0" xfId="0" applyFont="1" applyAlignment="1"/>
    <xf numFmtId="0" fontId="2" fillId="0" borderId="0" xfId="0" applyFont="1"/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Border="1" applyAlignment="1"/>
    <xf numFmtId="0" fontId="4" fillId="0" borderId="0" xfId="0" applyFont="1"/>
    <xf numFmtId="0" fontId="2" fillId="0" borderId="0" xfId="0" applyFont="1" applyBorder="1" applyAlignment="1">
      <alignment horizontal="right"/>
    </xf>
    <xf numFmtId="0" fontId="7" fillId="0" borderId="0" xfId="0" applyFont="1"/>
    <xf numFmtId="4" fontId="2" fillId="0" borderId="0" xfId="0" applyNumberFormat="1" applyFont="1"/>
    <xf numFmtId="4" fontId="8" fillId="2" borderId="0" xfId="2" applyNumberFormat="1"/>
    <xf numFmtId="168" fontId="10" fillId="0" borderId="1" xfId="0" applyNumberFormat="1" applyFont="1" applyBorder="1" applyAlignment="1">
      <alignment horizontal="left" wrapText="1"/>
    </xf>
    <xf numFmtId="168" fontId="12" fillId="0" borderId="1" xfId="0" applyNumberFormat="1" applyFont="1" applyBorder="1" applyAlignment="1">
      <alignment horizontal="center" wrapText="1"/>
    </xf>
    <xf numFmtId="167" fontId="10" fillId="0" borderId="3" xfId="0" applyNumberFormat="1" applyFont="1" applyFill="1" applyBorder="1" applyAlignment="1">
      <alignment horizontal="right" wrapText="1"/>
    </xf>
    <xf numFmtId="168" fontId="11" fillId="0" borderId="1" xfId="0" applyNumberFormat="1" applyFont="1" applyBorder="1" applyAlignment="1">
      <alignment horizontal="left" wrapText="1"/>
    </xf>
    <xf numFmtId="168" fontId="6" fillId="0" borderId="1" xfId="0" applyNumberFormat="1" applyFont="1" applyBorder="1" applyAlignment="1">
      <alignment horizontal="center" wrapText="1"/>
    </xf>
    <xf numFmtId="167" fontId="10" fillId="0" borderId="1" xfId="0" applyNumberFormat="1" applyFont="1" applyFill="1" applyBorder="1" applyAlignment="1">
      <alignment horizontal="right" wrapText="1"/>
    </xf>
    <xf numFmtId="164" fontId="13" fillId="0" borderId="1" xfId="0" applyNumberFormat="1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wrapText="1"/>
    </xf>
    <xf numFmtId="166" fontId="10" fillId="0" borderId="1" xfId="1" applyNumberFormat="1" applyFont="1" applyFill="1" applyBorder="1" applyAlignment="1">
      <alignment horizontal="right" wrapText="1"/>
    </xf>
    <xf numFmtId="164" fontId="11" fillId="0" borderId="1" xfId="0" applyNumberFormat="1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wrapText="1"/>
    </xf>
    <xf numFmtId="168" fontId="10" fillId="0" borderId="1" xfId="0" applyNumberFormat="1" applyFont="1" applyBorder="1" applyAlignment="1">
      <alignment horizontal="right" wrapText="1"/>
    </xf>
    <xf numFmtId="0" fontId="15" fillId="0" borderId="1" xfId="0" applyFont="1" applyFill="1" applyBorder="1" applyAlignment="1">
      <alignment horizontal="left" wrapText="1"/>
    </xf>
    <xf numFmtId="164" fontId="13" fillId="0" borderId="3" xfId="0" applyNumberFormat="1" applyFont="1" applyFill="1" applyBorder="1" applyAlignment="1">
      <alignment horizontal="left" vertical="top" wrapText="1"/>
    </xf>
    <xf numFmtId="164" fontId="6" fillId="0" borderId="6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66" fontId="10" fillId="0" borderId="3" xfId="1" applyNumberFormat="1" applyFont="1" applyFill="1" applyBorder="1" applyAlignment="1">
      <alignment horizontal="right" wrapText="1"/>
    </xf>
    <xf numFmtId="164" fontId="13" fillId="0" borderId="5" xfId="0" applyNumberFormat="1" applyFont="1" applyFill="1" applyBorder="1" applyAlignment="1">
      <alignment horizontal="left" vertical="top" wrapText="1"/>
    </xf>
    <xf numFmtId="164" fontId="9" fillId="0" borderId="5" xfId="0" applyNumberFormat="1" applyFont="1" applyFill="1" applyBorder="1" applyAlignment="1">
      <alignment horizontal="center" wrapText="1"/>
    </xf>
    <xf numFmtId="168" fontId="10" fillId="0" borderId="5" xfId="0" applyNumberFormat="1" applyFont="1" applyBorder="1" applyAlignment="1">
      <alignment horizontal="right" wrapText="1"/>
    </xf>
    <xf numFmtId="167" fontId="10" fillId="0" borderId="4" xfId="0" applyNumberFormat="1" applyFont="1" applyFill="1" applyBorder="1" applyAlignment="1">
      <alignment horizontal="right" wrapText="1"/>
    </xf>
    <xf numFmtId="167" fontId="10" fillId="0" borderId="5" xfId="0" applyNumberFormat="1" applyFont="1" applyFill="1" applyBorder="1" applyAlignment="1">
      <alignment horizontal="right" wrapText="1"/>
    </xf>
    <xf numFmtId="166" fontId="10" fillId="0" borderId="5" xfId="1" applyNumberFormat="1" applyFont="1" applyFill="1" applyBorder="1" applyAlignment="1">
      <alignment horizontal="right" wrapText="1"/>
    </xf>
    <xf numFmtId="166" fontId="10" fillId="0" borderId="4" xfId="1" applyNumberFormat="1" applyFont="1" applyFill="1" applyBorder="1" applyAlignment="1">
      <alignment horizontal="right" wrapText="1"/>
    </xf>
    <xf numFmtId="167" fontId="16" fillId="0" borderId="1" xfId="0" applyNumberFormat="1" applyFont="1" applyFill="1" applyBorder="1" applyAlignment="1">
      <alignment horizontal="right" wrapText="1"/>
    </xf>
    <xf numFmtId="166" fontId="16" fillId="0" borderId="1" xfId="1" applyNumberFormat="1" applyFont="1" applyFill="1" applyBorder="1" applyAlignment="1">
      <alignment horizontal="right" wrapText="1"/>
    </xf>
    <xf numFmtId="167" fontId="16" fillId="3" borderId="1" xfId="0" applyNumberFormat="1" applyFont="1" applyFill="1" applyBorder="1" applyAlignment="1">
      <alignment horizontal="right" wrapText="1"/>
    </xf>
    <xf numFmtId="167" fontId="10" fillId="3" borderId="1" xfId="0" applyNumberFormat="1" applyFont="1" applyFill="1" applyBorder="1" applyAlignment="1">
      <alignment horizontal="right" wrapText="1"/>
    </xf>
    <xf numFmtId="168" fontId="10" fillId="3" borderId="5" xfId="0" applyNumberFormat="1" applyFont="1" applyFill="1" applyBorder="1" applyAlignment="1">
      <alignment horizontal="right" wrapText="1"/>
    </xf>
    <xf numFmtId="167" fontId="10" fillId="3" borderId="4" xfId="0" applyNumberFormat="1" applyFont="1" applyFill="1" applyBorder="1" applyAlignment="1">
      <alignment horizontal="right" wrapText="1"/>
    </xf>
    <xf numFmtId="167" fontId="10" fillId="3" borderId="5" xfId="0" applyNumberFormat="1" applyFont="1" applyFill="1" applyBorder="1" applyAlignment="1">
      <alignment horizontal="right" wrapText="1"/>
    </xf>
    <xf numFmtId="167" fontId="14" fillId="0" borderId="3" xfId="0" applyNumberFormat="1" applyFont="1" applyBorder="1" applyAlignment="1">
      <alignment horizontal="right" vertical="center" wrapText="1"/>
    </xf>
    <xf numFmtId="167" fontId="14" fillId="3" borderId="3" xfId="0" applyNumberFormat="1" applyFont="1" applyFill="1" applyBorder="1" applyAlignment="1">
      <alignment horizontal="right" vertical="center" wrapText="1"/>
    </xf>
    <xf numFmtId="167" fontId="14" fillId="0" borderId="1" xfId="0" applyNumberFormat="1" applyFont="1" applyBorder="1" applyAlignment="1">
      <alignment horizontal="right" vertical="center" wrapText="1"/>
    </xf>
    <xf numFmtId="167" fontId="14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/>
    </xf>
    <xf numFmtId="164" fontId="13" fillId="0" borderId="8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3">
    <cellStyle name="Обычный" xfId="0" builtinId="0"/>
    <cellStyle name="Процентный" xfId="1" builtinId="5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2:N37"/>
  <sheetViews>
    <sheetView tabSelected="1" view="pageBreakPreview" zoomScale="90" zoomScaleNormal="85" zoomScaleSheetLayoutView="90" workbookViewId="0">
      <selection activeCell="E10" sqref="E10"/>
    </sheetView>
  </sheetViews>
  <sheetFormatPr defaultRowHeight="15"/>
  <cols>
    <col min="1" max="1" width="75.5703125" style="1" customWidth="1"/>
    <col min="2" max="2" width="22.42578125" style="2" bestFit="1" customWidth="1"/>
    <col min="3" max="3" width="15.28515625" style="2" customWidth="1"/>
    <col min="4" max="4" width="15" style="2" customWidth="1"/>
    <col min="5" max="5" width="17" style="2" customWidth="1"/>
    <col min="6" max="6" width="14.42578125" style="2" customWidth="1"/>
    <col min="7" max="7" width="14.140625" style="2" customWidth="1"/>
    <col min="8" max="8" width="13.85546875" style="2" customWidth="1"/>
    <col min="9" max="9" width="14.5703125" style="2" customWidth="1"/>
    <col min="10" max="16384" width="9.140625" style="2"/>
  </cols>
  <sheetData>
    <row r="2" spans="1:9" ht="20.25">
      <c r="A2" s="49" t="s">
        <v>68</v>
      </c>
      <c r="B2" s="49"/>
      <c r="C2" s="49"/>
      <c r="D2" s="49"/>
      <c r="E2" s="49"/>
      <c r="F2" s="49"/>
      <c r="G2" s="49"/>
      <c r="H2" s="49"/>
      <c r="I2" s="49"/>
    </row>
    <row r="3" spans="1:9" ht="15.75" thickBot="1">
      <c r="C3" s="5"/>
      <c r="D3" s="5"/>
      <c r="E3" s="5"/>
      <c r="F3" s="5"/>
      <c r="G3" s="5"/>
      <c r="H3" s="5"/>
      <c r="I3" s="7" t="s">
        <v>63</v>
      </c>
    </row>
    <row r="4" spans="1:9" s="8" customFormat="1" ht="51">
      <c r="A4" s="25" t="s">
        <v>0</v>
      </c>
      <c r="B4" s="28" t="s">
        <v>1</v>
      </c>
      <c r="C4" s="28" t="s">
        <v>64</v>
      </c>
      <c r="D4" s="28" t="s">
        <v>65</v>
      </c>
      <c r="E4" s="28" t="s">
        <v>66</v>
      </c>
      <c r="F4" s="28" t="s">
        <v>67</v>
      </c>
      <c r="G4" s="28" t="s">
        <v>28</v>
      </c>
      <c r="H4" s="28" t="s">
        <v>31</v>
      </c>
      <c r="I4" s="28" t="s">
        <v>30</v>
      </c>
    </row>
    <row r="5" spans="1:9" s="3" customFormat="1" ht="15.75" thickBot="1">
      <c r="A5" s="26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  <c r="I5" s="29">
        <v>9</v>
      </c>
    </row>
    <row r="6" spans="1:9" s="4" customFormat="1">
      <c r="A6" s="24" t="s">
        <v>2</v>
      </c>
      <c r="B6" s="27" t="s">
        <v>3</v>
      </c>
      <c r="C6" s="45">
        <f>C7+C13+C18+C19+C20+C21+C22+C23+C24+C25</f>
        <v>114855.8</v>
      </c>
      <c r="D6" s="46">
        <f t="shared" ref="D6:F6" si="0">D7+D13+D18+D19+D20+D21+D22+D23+D24+D25</f>
        <v>56748.299999999996</v>
      </c>
      <c r="E6" s="45">
        <f t="shared" si="0"/>
        <v>115404.5</v>
      </c>
      <c r="F6" s="46">
        <f t="shared" si="0"/>
        <v>55830.400000000009</v>
      </c>
      <c r="G6" s="13">
        <f>E6-C6</f>
        <v>548.69999999999709</v>
      </c>
      <c r="H6" s="13">
        <f>F6-D6</f>
        <v>-917.8999999999869</v>
      </c>
      <c r="I6" s="30">
        <f>F6/D6</f>
        <v>0.98382506612532905</v>
      </c>
    </row>
    <row r="7" spans="1:9" s="4" customFormat="1">
      <c r="A7" s="17" t="s">
        <v>4</v>
      </c>
      <c r="B7" s="18" t="s">
        <v>5</v>
      </c>
      <c r="C7" s="47">
        <f>C8</f>
        <v>91020</v>
      </c>
      <c r="D7" s="48">
        <f t="shared" ref="D7:F7" si="1">D8</f>
        <v>40128.199999999997</v>
      </c>
      <c r="E7" s="47">
        <f t="shared" si="1"/>
        <v>91556</v>
      </c>
      <c r="F7" s="48">
        <f t="shared" si="1"/>
        <v>39369.4</v>
      </c>
      <c r="G7" s="16">
        <f t="shared" ref="G7:G34" si="2">E7-C7</f>
        <v>536</v>
      </c>
      <c r="H7" s="16">
        <f t="shared" ref="H7:H34" si="3">F7-D7</f>
        <v>-758.79999999999563</v>
      </c>
      <c r="I7" s="19">
        <f t="shared" ref="I7:I32" si="4">F7/D7</f>
        <v>0.98109060461221798</v>
      </c>
    </row>
    <row r="8" spans="1:9" s="4" customFormat="1">
      <c r="A8" s="20" t="s">
        <v>6</v>
      </c>
      <c r="B8" s="21" t="s">
        <v>7</v>
      </c>
      <c r="C8" s="38">
        <f>C9+C10+C11+C12</f>
        <v>91020</v>
      </c>
      <c r="D8" s="40">
        <f t="shared" ref="D8:F8" si="5">D9+D10+D11+D12</f>
        <v>40128.199999999997</v>
      </c>
      <c r="E8" s="38">
        <f t="shared" si="5"/>
        <v>91556</v>
      </c>
      <c r="F8" s="40">
        <f t="shared" si="5"/>
        <v>39369.4</v>
      </c>
      <c r="G8" s="38">
        <f t="shared" si="2"/>
        <v>536</v>
      </c>
      <c r="H8" s="38">
        <f t="shared" si="3"/>
        <v>-758.79999999999563</v>
      </c>
      <c r="I8" s="39">
        <f t="shared" si="4"/>
        <v>0.98109060461221798</v>
      </c>
    </row>
    <row r="9" spans="1:9" s="4" customFormat="1" ht="60">
      <c r="A9" s="14" t="s">
        <v>36</v>
      </c>
      <c r="B9" s="15" t="s">
        <v>37</v>
      </c>
      <c r="C9" s="38">
        <v>89756</v>
      </c>
      <c r="D9" s="40">
        <v>39728.5</v>
      </c>
      <c r="E9" s="38">
        <v>89119.9</v>
      </c>
      <c r="F9" s="40">
        <v>38998.199999999997</v>
      </c>
      <c r="G9" s="38">
        <f t="shared" si="2"/>
        <v>-636.10000000000582</v>
      </c>
      <c r="H9" s="38">
        <f t="shared" si="3"/>
        <v>-730.30000000000291</v>
      </c>
      <c r="I9" s="39">
        <f t="shared" si="4"/>
        <v>0.98161773034471467</v>
      </c>
    </row>
    <row r="10" spans="1:9" s="4" customFormat="1" ht="90">
      <c r="A10" s="14" t="s">
        <v>38</v>
      </c>
      <c r="B10" s="15" t="s">
        <v>39</v>
      </c>
      <c r="C10" s="38">
        <v>471</v>
      </c>
      <c r="D10" s="40">
        <v>196</v>
      </c>
      <c r="E10" s="38">
        <v>270.3</v>
      </c>
      <c r="F10" s="40">
        <v>93.8</v>
      </c>
      <c r="G10" s="38">
        <f t="shared" si="2"/>
        <v>-200.7</v>
      </c>
      <c r="H10" s="38">
        <f t="shared" si="3"/>
        <v>-102.2</v>
      </c>
      <c r="I10" s="39">
        <f t="shared" si="4"/>
        <v>0.47857142857142854</v>
      </c>
    </row>
    <row r="11" spans="1:9" s="4" customFormat="1" ht="30">
      <c r="A11" s="14" t="s">
        <v>40</v>
      </c>
      <c r="B11" s="15" t="s">
        <v>41</v>
      </c>
      <c r="C11" s="38">
        <v>793</v>
      </c>
      <c r="D11" s="40">
        <v>203.7</v>
      </c>
      <c r="E11" s="38">
        <v>2165.8000000000002</v>
      </c>
      <c r="F11" s="40">
        <v>277.39999999999998</v>
      </c>
      <c r="G11" s="38">
        <f t="shared" si="2"/>
        <v>1372.8000000000002</v>
      </c>
      <c r="H11" s="38">
        <f t="shared" si="3"/>
        <v>73.699999999999989</v>
      </c>
      <c r="I11" s="39">
        <f t="shared" si="4"/>
        <v>1.3618065783014237</v>
      </c>
    </row>
    <row r="12" spans="1:9" s="4" customFormat="1" ht="75">
      <c r="A12" s="14" t="s">
        <v>58</v>
      </c>
      <c r="B12" s="15" t="s">
        <v>59</v>
      </c>
      <c r="C12" s="38">
        <v>0</v>
      </c>
      <c r="D12" s="40">
        <v>0</v>
      </c>
      <c r="E12" s="38">
        <v>0</v>
      </c>
      <c r="F12" s="40">
        <v>0</v>
      </c>
      <c r="G12" s="38">
        <f t="shared" si="2"/>
        <v>0</v>
      </c>
      <c r="H12" s="38">
        <f t="shared" si="3"/>
        <v>0</v>
      </c>
      <c r="I12" s="39" t="e">
        <f t="shared" si="4"/>
        <v>#DIV/0!</v>
      </c>
    </row>
    <row r="13" spans="1:9" s="4" customFormat="1">
      <c r="A13" s="17" t="s">
        <v>8</v>
      </c>
      <c r="B13" s="18" t="s">
        <v>9</v>
      </c>
      <c r="C13" s="16">
        <f>C14+C15+C16+C17</f>
        <v>13011</v>
      </c>
      <c r="D13" s="41">
        <f t="shared" ref="D13:F13" si="6">D14+D15+D16+D17</f>
        <v>11788.8</v>
      </c>
      <c r="E13" s="16">
        <f t="shared" si="6"/>
        <v>12578.5</v>
      </c>
      <c r="F13" s="41">
        <f t="shared" si="6"/>
        <v>11360.7</v>
      </c>
      <c r="G13" s="16">
        <f t="shared" si="2"/>
        <v>-432.5</v>
      </c>
      <c r="H13" s="16">
        <f t="shared" si="3"/>
        <v>-428.09999999999854</v>
      </c>
      <c r="I13" s="19">
        <f t="shared" si="4"/>
        <v>0.96368587133550498</v>
      </c>
    </row>
    <row r="14" spans="1:9" s="4" customFormat="1" ht="30">
      <c r="A14" s="11" t="s">
        <v>10</v>
      </c>
      <c r="B14" s="12" t="s">
        <v>45</v>
      </c>
      <c r="C14" s="16">
        <v>5607</v>
      </c>
      <c r="D14" s="41">
        <v>4964.2</v>
      </c>
      <c r="E14" s="16">
        <v>7094</v>
      </c>
      <c r="F14" s="41">
        <v>7980.8</v>
      </c>
      <c r="G14" s="16">
        <f t="shared" si="2"/>
        <v>1487</v>
      </c>
      <c r="H14" s="16">
        <f t="shared" si="3"/>
        <v>3016.6000000000004</v>
      </c>
      <c r="I14" s="19">
        <f t="shared" si="4"/>
        <v>1.6076709238145119</v>
      </c>
    </row>
    <row r="15" spans="1:9" s="4" customFormat="1">
      <c r="A15" s="11" t="s">
        <v>42</v>
      </c>
      <c r="B15" s="12" t="s">
        <v>46</v>
      </c>
      <c r="C15" s="16">
        <v>238</v>
      </c>
      <c r="D15" s="41">
        <v>612</v>
      </c>
      <c r="E15" s="16">
        <v>0</v>
      </c>
      <c r="F15" s="41">
        <v>7.6</v>
      </c>
      <c r="G15" s="16">
        <f t="shared" si="2"/>
        <v>-238</v>
      </c>
      <c r="H15" s="16">
        <f t="shared" si="3"/>
        <v>-604.4</v>
      </c>
      <c r="I15" s="19">
        <f t="shared" si="4"/>
        <v>1.241830065359477E-2</v>
      </c>
    </row>
    <row r="16" spans="1:9" s="4" customFormat="1">
      <c r="A16" s="11" t="s">
        <v>43</v>
      </c>
      <c r="B16" s="12" t="s">
        <v>47</v>
      </c>
      <c r="C16" s="16">
        <v>6575</v>
      </c>
      <c r="D16" s="41">
        <v>5789.7</v>
      </c>
      <c r="E16" s="16">
        <v>5102.5</v>
      </c>
      <c r="F16" s="41">
        <v>2710.3</v>
      </c>
      <c r="G16" s="16">
        <f t="shared" si="2"/>
        <v>-1472.5</v>
      </c>
      <c r="H16" s="16">
        <f t="shared" si="3"/>
        <v>-3079.3999999999996</v>
      </c>
      <c r="I16" s="19">
        <f t="shared" si="4"/>
        <v>0.46812442786327446</v>
      </c>
    </row>
    <row r="17" spans="1:14" s="4" customFormat="1" ht="30">
      <c r="A17" s="11" t="s">
        <v>44</v>
      </c>
      <c r="B17" s="12" t="s">
        <v>48</v>
      </c>
      <c r="C17" s="16">
        <v>591</v>
      </c>
      <c r="D17" s="41">
        <v>422.9</v>
      </c>
      <c r="E17" s="16">
        <v>382</v>
      </c>
      <c r="F17" s="41">
        <v>662</v>
      </c>
      <c r="G17" s="16">
        <f t="shared" si="2"/>
        <v>-209</v>
      </c>
      <c r="H17" s="16">
        <f t="shared" si="3"/>
        <v>239.10000000000002</v>
      </c>
      <c r="I17" s="19">
        <f t="shared" si="4"/>
        <v>1.5653818869709153</v>
      </c>
    </row>
    <row r="18" spans="1:14" s="4" customFormat="1" ht="30">
      <c r="A18" s="11" t="s">
        <v>11</v>
      </c>
      <c r="B18" s="12" t="s">
        <v>49</v>
      </c>
      <c r="C18" s="16">
        <v>0</v>
      </c>
      <c r="D18" s="41">
        <v>0</v>
      </c>
      <c r="E18" s="16">
        <v>0</v>
      </c>
      <c r="F18" s="41">
        <v>2.5</v>
      </c>
      <c r="G18" s="16">
        <f t="shared" si="2"/>
        <v>0</v>
      </c>
      <c r="H18" s="16">
        <f t="shared" si="3"/>
        <v>2.5</v>
      </c>
      <c r="I18" s="19" t="e">
        <f t="shared" si="4"/>
        <v>#DIV/0!</v>
      </c>
    </row>
    <row r="19" spans="1:14" s="4" customFormat="1">
      <c r="A19" s="11" t="s">
        <v>12</v>
      </c>
      <c r="B19" s="12" t="s">
        <v>50</v>
      </c>
      <c r="C19" s="22">
        <v>2865</v>
      </c>
      <c r="D19" s="41">
        <v>1518.2</v>
      </c>
      <c r="E19" s="22">
        <v>3970</v>
      </c>
      <c r="F19" s="41">
        <v>1414.3</v>
      </c>
      <c r="G19" s="16">
        <f t="shared" si="2"/>
        <v>1105</v>
      </c>
      <c r="H19" s="16">
        <f t="shared" si="3"/>
        <v>-103.90000000000009</v>
      </c>
      <c r="I19" s="19">
        <f t="shared" si="4"/>
        <v>0.93156369384797777</v>
      </c>
    </row>
    <row r="20" spans="1:14" s="4" customFormat="1" ht="30">
      <c r="A20" s="11" t="s">
        <v>13</v>
      </c>
      <c r="B20" s="12" t="s">
        <v>51</v>
      </c>
      <c r="C20" s="16">
        <v>6900</v>
      </c>
      <c r="D20" s="41">
        <v>2273</v>
      </c>
      <c r="E20" s="16">
        <v>6505</v>
      </c>
      <c r="F20" s="41">
        <v>3239</v>
      </c>
      <c r="G20" s="16">
        <f t="shared" si="2"/>
        <v>-395</v>
      </c>
      <c r="H20" s="16">
        <f t="shared" si="3"/>
        <v>966</v>
      </c>
      <c r="I20" s="19">
        <f t="shared" si="4"/>
        <v>1.4249890013198416</v>
      </c>
    </row>
    <row r="21" spans="1:14" s="4" customFormat="1">
      <c r="A21" s="11" t="s">
        <v>14</v>
      </c>
      <c r="B21" s="12" t="s">
        <v>52</v>
      </c>
      <c r="C21" s="16">
        <v>352.8</v>
      </c>
      <c r="D21" s="41">
        <v>147.80000000000001</v>
      </c>
      <c r="E21" s="16">
        <v>217</v>
      </c>
      <c r="F21" s="41">
        <v>54.1</v>
      </c>
      <c r="G21" s="16">
        <f t="shared" si="2"/>
        <v>-135.80000000000001</v>
      </c>
      <c r="H21" s="16">
        <f t="shared" si="3"/>
        <v>-93.700000000000017</v>
      </c>
      <c r="I21" s="19">
        <f t="shared" si="4"/>
        <v>0.3660351826792963</v>
      </c>
    </row>
    <row r="22" spans="1:14" s="4" customFormat="1" ht="30">
      <c r="A22" s="11" t="s">
        <v>56</v>
      </c>
      <c r="B22" s="12" t="s">
        <v>57</v>
      </c>
      <c r="C22" s="16">
        <v>0</v>
      </c>
      <c r="D22" s="41">
        <v>134.9</v>
      </c>
      <c r="E22" s="16">
        <v>0</v>
      </c>
      <c r="F22" s="41">
        <v>0</v>
      </c>
      <c r="G22" s="16">
        <f t="shared" si="2"/>
        <v>0</v>
      </c>
      <c r="H22" s="16">
        <f t="shared" si="3"/>
        <v>-134.9</v>
      </c>
      <c r="I22" s="19">
        <f t="shared" si="4"/>
        <v>0</v>
      </c>
    </row>
    <row r="23" spans="1:14" s="4" customFormat="1" ht="30">
      <c r="A23" s="11" t="s">
        <v>15</v>
      </c>
      <c r="B23" s="12" t="s">
        <v>53</v>
      </c>
      <c r="C23" s="16">
        <v>305</v>
      </c>
      <c r="D23" s="41">
        <v>379.7</v>
      </c>
      <c r="E23" s="16">
        <v>90</v>
      </c>
      <c r="F23" s="41">
        <v>43</v>
      </c>
      <c r="G23" s="16">
        <f t="shared" si="2"/>
        <v>-215</v>
      </c>
      <c r="H23" s="16">
        <f t="shared" si="3"/>
        <v>-336.7</v>
      </c>
      <c r="I23" s="19">
        <f t="shared" si="4"/>
        <v>0.11324730050039505</v>
      </c>
      <c r="J23" s="52" t="s">
        <v>62</v>
      </c>
      <c r="K23" s="53"/>
      <c r="L23" s="53"/>
      <c r="M23" s="53"/>
      <c r="N23" s="53"/>
    </row>
    <row r="24" spans="1:14" s="4" customFormat="1">
      <c r="A24" s="11" t="s">
        <v>16</v>
      </c>
      <c r="B24" s="12" t="s">
        <v>54</v>
      </c>
      <c r="C24" s="16">
        <v>402</v>
      </c>
      <c r="D24" s="41">
        <v>377.7</v>
      </c>
      <c r="E24" s="16">
        <v>488</v>
      </c>
      <c r="F24" s="41">
        <v>338.9</v>
      </c>
      <c r="G24" s="16">
        <f t="shared" si="2"/>
        <v>86</v>
      </c>
      <c r="H24" s="16">
        <f t="shared" si="3"/>
        <v>-38.800000000000011</v>
      </c>
      <c r="I24" s="19">
        <f t="shared" si="4"/>
        <v>0.89727296796399258</v>
      </c>
    </row>
    <row r="25" spans="1:14" s="4" customFormat="1">
      <c r="A25" s="11" t="s">
        <v>17</v>
      </c>
      <c r="B25" s="12" t="s">
        <v>55</v>
      </c>
      <c r="C25" s="16">
        <v>0</v>
      </c>
      <c r="D25" s="41">
        <v>0</v>
      </c>
      <c r="E25" s="16">
        <v>0</v>
      </c>
      <c r="F25" s="41">
        <v>8.5</v>
      </c>
      <c r="G25" s="16">
        <f t="shared" si="2"/>
        <v>0</v>
      </c>
      <c r="H25" s="16">
        <f t="shared" si="3"/>
        <v>8.5</v>
      </c>
      <c r="I25" s="19" t="e">
        <f t="shared" si="4"/>
        <v>#DIV/0!</v>
      </c>
    </row>
    <row r="26" spans="1:14" s="4" customFormat="1">
      <c r="A26" s="17" t="s">
        <v>18</v>
      </c>
      <c r="B26" s="18" t="s">
        <v>19</v>
      </c>
      <c r="C26" s="16">
        <f>C27+C32+C33</f>
        <v>550023.9</v>
      </c>
      <c r="D26" s="41">
        <f t="shared" ref="D26:F26" si="7">D27+D32+D33</f>
        <v>291366.2</v>
      </c>
      <c r="E26" s="16">
        <f t="shared" si="7"/>
        <v>591117.30000000005</v>
      </c>
      <c r="F26" s="41">
        <f t="shared" si="7"/>
        <v>322096.7</v>
      </c>
      <c r="G26" s="16">
        <f t="shared" si="2"/>
        <v>41093.400000000023</v>
      </c>
      <c r="H26" s="16">
        <f t="shared" si="3"/>
        <v>30730.5</v>
      </c>
      <c r="I26" s="19">
        <f t="shared" si="4"/>
        <v>1.1054703668441981</v>
      </c>
    </row>
    <row r="27" spans="1:14" s="4" customFormat="1" ht="28.5">
      <c r="A27" s="17" t="s">
        <v>20</v>
      </c>
      <c r="B27" s="18" t="s">
        <v>21</v>
      </c>
      <c r="C27" s="16">
        <f>C28+C29+C30+C31</f>
        <v>550023.9</v>
      </c>
      <c r="D27" s="41">
        <f t="shared" ref="D27:F27" si="8">D28+D29+D30+D31</f>
        <v>291580.09999999998</v>
      </c>
      <c r="E27" s="16">
        <f t="shared" si="8"/>
        <v>591117.30000000005</v>
      </c>
      <c r="F27" s="41">
        <f t="shared" si="8"/>
        <v>322132.40000000002</v>
      </c>
      <c r="G27" s="16">
        <f t="shared" si="2"/>
        <v>41093.400000000023</v>
      </c>
      <c r="H27" s="16">
        <f t="shared" si="3"/>
        <v>30552.300000000047</v>
      </c>
      <c r="I27" s="19">
        <f t="shared" si="4"/>
        <v>1.1047818421078806</v>
      </c>
    </row>
    <row r="28" spans="1:14" s="4" customFormat="1">
      <c r="A28" s="20" t="s">
        <v>22</v>
      </c>
      <c r="B28" s="21" t="s">
        <v>32</v>
      </c>
      <c r="C28" s="38">
        <v>162141</v>
      </c>
      <c r="D28" s="40">
        <v>84522.3</v>
      </c>
      <c r="E28" s="38">
        <v>198053</v>
      </c>
      <c r="F28" s="40">
        <v>112404.9</v>
      </c>
      <c r="G28" s="38">
        <f t="shared" si="2"/>
        <v>35912</v>
      </c>
      <c r="H28" s="38">
        <f t="shared" si="3"/>
        <v>27882.599999999991</v>
      </c>
      <c r="I28" s="39">
        <f t="shared" si="4"/>
        <v>1.3298845393464209</v>
      </c>
    </row>
    <row r="29" spans="1:14" s="4" customFormat="1" ht="14.25" customHeight="1">
      <c r="A29" s="20" t="s">
        <v>23</v>
      </c>
      <c r="B29" s="21" t="s">
        <v>33</v>
      </c>
      <c r="C29" s="38">
        <v>27644.400000000001</v>
      </c>
      <c r="D29" s="40">
        <v>10892.2</v>
      </c>
      <c r="E29" s="38">
        <v>27539.5</v>
      </c>
      <c r="F29" s="40">
        <v>11848.1</v>
      </c>
      <c r="G29" s="38">
        <f t="shared" si="2"/>
        <v>-104.90000000000146</v>
      </c>
      <c r="H29" s="38">
        <f t="shared" si="3"/>
        <v>955.89999999999964</v>
      </c>
      <c r="I29" s="39">
        <f t="shared" si="4"/>
        <v>1.0877600484750556</v>
      </c>
    </row>
    <row r="30" spans="1:14" s="4" customFormat="1">
      <c r="A30" s="20" t="s">
        <v>24</v>
      </c>
      <c r="B30" s="21" t="s">
        <v>34</v>
      </c>
      <c r="C30" s="38">
        <v>298295.90000000002</v>
      </c>
      <c r="D30" s="40">
        <v>162832.1</v>
      </c>
      <c r="E30" s="38">
        <v>298439.7</v>
      </c>
      <c r="F30" s="40">
        <v>164851.70000000001</v>
      </c>
      <c r="G30" s="38">
        <f t="shared" si="2"/>
        <v>143.79999999998836</v>
      </c>
      <c r="H30" s="38">
        <f t="shared" si="3"/>
        <v>2019.6000000000058</v>
      </c>
      <c r="I30" s="39">
        <f t="shared" si="4"/>
        <v>1.0124029598586519</v>
      </c>
    </row>
    <row r="31" spans="1:14" s="4" customFormat="1">
      <c r="A31" s="20" t="s">
        <v>25</v>
      </c>
      <c r="B31" s="21" t="s">
        <v>35</v>
      </c>
      <c r="C31" s="38">
        <v>61942.6</v>
      </c>
      <c r="D31" s="40">
        <v>33333.5</v>
      </c>
      <c r="E31" s="38">
        <v>67085.100000000006</v>
      </c>
      <c r="F31" s="40">
        <v>33027.699999999997</v>
      </c>
      <c r="G31" s="38">
        <f t="shared" si="2"/>
        <v>5142.5000000000073</v>
      </c>
      <c r="H31" s="38">
        <f t="shared" si="3"/>
        <v>-305.80000000000291</v>
      </c>
      <c r="I31" s="39">
        <f t="shared" si="4"/>
        <v>0.99082604586977052</v>
      </c>
    </row>
    <row r="32" spans="1:14" s="4" customFormat="1" ht="62.25" customHeight="1">
      <c r="A32" s="23" t="s">
        <v>61</v>
      </c>
      <c r="B32" s="18" t="s">
        <v>60</v>
      </c>
      <c r="C32" s="16">
        <v>0</v>
      </c>
      <c r="D32" s="41">
        <v>0.4</v>
      </c>
      <c r="E32" s="16">
        <v>0</v>
      </c>
      <c r="F32" s="41">
        <v>0</v>
      </c>
      <c r="G32" s="16">
        <f t="shared" ref="G32" si="9">E32-C32</f>
        <v>0</v>
      </c>
      <c r="H32" s="16">
        <f t="shared" ref="H32" si="10">F32-D32</f>
        <v>-0.4</v>
      </c>
      <c r="I32" s="19">
        <f t="shared" si="4"/>
        <v>0</v>
      </c>
    </row>
    <row r="33" spans="1:9" s="4" customFormat="1" ht="43.5" thickBot="1">
      <c r="A33" s="31" t="s">
        <v>26</v>
      </c>
      <c r="B33" s="32" t="s">
        <v>27</v>
      </c>
      <c r="C33" s="33">
        <v>0</v>
      </c>
      <c r="D33" s="42">
        <v>-214.3</v>
      </c>
      <c r="E33" s="35">
        <v>0</v>
      </c>
      <c r="F33" s="44">
        <v>-35.700000000000003</v>
      </c>
      <c r="G33" s="35">
        <f t="shared" si="2"/>
        <v>0</v>
      </c>
      <c r="H33" s="35">
        <f t="shared" si="3"/>
        <v>178.60000000000002</v>
      </c>
      <c r="I33" s="36">
        <f>F31/D31</f>
        <v>0.99082604586977052</v>
      </c>
    </row>
    <row r="34" spans="1:9" s="6" customFormat="1" ht="15.75" thickBot="1">
      <c r="A34" s="50" t="s">
        <v>29</v>
      </c>
      <c r="B34" s="51"/>
      <c r="C34" s="34">
        <f>C6+C26</f>
        <v>664879.70000000007</v>
      </c>
      <c r="D34" s="43">
        <f t="shared" ref="D34:F34" si="11">D6+D26</f>
        <v>348114.5</v>
      </c>
      <c r="E34" s="34">
        <f t="shared" si="11"/>
        <v>706521.8</v>
      </c>
      <c r="F34" s="43">
        <f t="shared" si="11"/>
        <v>377927.10000000003</v>
      </c>
      <c r="G34" s="34">
        <f t="shared" si="2"/>
        <v>41642.099999999977</v>
      </c>
      <c r="H34" s="34">
        <f t="shared" si="3"/>
        <v>29812.600000000035</v>
      </c>
      <c r="I34" s="37">
        <f>F34/D34</f>
        <v>1.0856402132057126</v>
      </c>
    </row>
    <row r="35" spans="1:9">
      <c r="C35" s="9"/>
      <c r="D35" s="9"/>
      <c r="E35" s="9"/>
      <c r="F35" s="9"/>
      <c r="G35" s="9"/>
      <c r="H35" s="9"/>
      <c r="I35" s="9"/>
    </row>
    <row r="36" spans="1:9">
      <c r="E36" s="9"/>
      <c r="F36" s="9"/>
    </row>
    <row r="37" spans="1:9">
      <c r="C37" s="10"/>
      <c r="D37" s="10"/>
      <c r="E37" s="10"/>
      <c r="F37" s="10"/>
      <c r="G37" s="10"/>
      <c r="H37" s="10"/>
    </row>
  </sheetData>
  <mergeCells count="3">
    <mergeCell ref="A2:I2"/>
    <mergeCell ref="A34:B34"/>
    <mergeCell ref="J23:N23"/>
  </mergeCells>
  <pageMargins left="0.39370078740157483" right="0.15748031496062992" top="0.27559055118110237" bottom="0.35433070866141736" header="0.31496062992125984" footer="0.31496062992125984"/>
  <pageSetup paperSize="9" scale="61" orientation="landscape" r:id="rId1"/>
  <rowBreaks count="1" manualBreakCount="1">
    <brk id="3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 субъект</vt:lpstr>
      <vt:lpstr>'Доходы субъект'!Область_печати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budjet5</dc:creator>
  <cp:lastModifiedBy>Бюджетник-Оля</cp:lastModifiedBy>
  <cp:lastPrinted>2022-07-08T05:46:08Z</cp:lastPrinted>
  <dcterms:created xsi:type="dcterms:W3CDTF">2016-08-12T04:26:47Z</dcterms:created>
  <dcterms:modified xsi:type="dcterms:W3CDTF">2022-07-19T04:38:00Z</dcterms:modified>
</cp:coreProperties>
</file>