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27960" windowHeight="12600"/>
  </bookViews>
  <sheets>
    <sheet name="Оценка НБ 2025" sheetId="1" r:id="rId1"/>
  </sheets>
  <definedNames>
    <definedName name="_xlnm.Print_Area" localSheetId="0">'Оценка НБ 2025'!$A$1:$W$19</definedName>
  </definedNames>
  <calcPr calcId="125725"/>
</workbook>
</file>

<file path=xl/calcChain.xml><?xml version="1.0" encoding="utf-8"?>
<calcChain xmlns="http://schemas.openxmlformats.org/spreadsheetml/2006/main">
  <c r="U18" i="1"/>
  <c r="U16"/>
  <c r="U14"/>
  <c r="U13"/>
  <c r="U12"/>
  <c r="U11"/>
  <c r="U10"/>
  <c r="U8"/>
  <c r="U17"/>
  <c r="T15"/>
  <c r="U15" s="1"/>
  <c r="T12"/>
  <c r="U9"/>
  <c r="T7"/>
  <c r="U7" s="1"/>
  <c r="S17"/>
  <c r="S16"/>
  <c r="S15"/>
  <c r="S14"/>
  <c r="S13"/>
  <c r="S12"/>
  <c r="S11"/>
  <c r="S10"/>
  <c r="S9"/>
  <c r="S7"/>
  <c r="S8"/>
  <c r="S18"/>
  <c r="Q7"/>
  <c r="R15"/>
  <c r="R12"/>
  <c r="R7"/>
  <c r="Q19"/>
  <c r="O19"/>
  <c r="Q18"/>
  <c r="Q17"/>
  <c r="Q16"/>
  <c r="Q15"/>
  <c r="Q14"/>
  <c r="Q13"/>
  <c r="Q12"/>
  <c r="Q11"/>
  <c r="Q10"/>
  <c r="Q9"/>
  <c r="Q8"/>
  <c r="P15"/>
  <c r="P19" s="1"/>
  <c r="P12"/>
  <c r="P7"/>
  <c r="I13"/>
  <c r="T19" l="1"/>
  <c r="S19"/>
  <c r="R19"/>
  <c r="O18"/>
  <c r="O17"/>
  <c r="O16"/>
  <c r="O14"/>
  <c r="O13"/>
  <c r="O11"/>
  <c r="O10"/>
  <c r="O9"/>
  <c r="O8"/>
  <c r="N15"/>
  <c r="N12"/>
  <c r="N7"/>
  <c r="N19" l="1"/>
  <c r="L15"/>
  <c r="L12"/>
  <c r="L7"/>
  <c r="M18"/>
  <c r="M17"/>
  <c r="M16"/>
  <c r="M14"/>
  <c r="M13"/>
  <c r="M11"/>
  <c r="M10"/>
  <c r="M9"/>
  <c r="M8"/>
  <c r="W14"/>
  <c r="W13"/>
  <c r="K11"/>
  <c r="L19" l="1"/>
  <c r="W18"/>
  <c r="W17"/>
  <c r="W16"/>
  <c r="W11"/>
  <c r="W10"/>
  <c r="W9"/>
  <c r="W8"/>
  <c r="K18" l="1"/>
  <c r="K17"/>
  <c r="K16"/>
  <c r="K14"/>
  <c r="K13"/>
  <c r="K10"/>
  <c r="K9"/>
  <c r="K8"/>
  <c r="I18"/>
  <c r="I17"/>
  <c r="I16"/>
  <c r="I14"/>
  <c r="I11"/>
  <c r="I10"/>
  <c r="I8"/>
  <c r="G8"/>
  <c r="G9"/>
  <c r="G10"/>
  <c r="G11"/>
  <c r="V15" l="1"/>
  <c r="V12"/>
  <c r="V7"/>
  <c r="J15"/>
  <c r="J12"/>
  <c r="J7"/>
  <c r="H15"/>
  <c r="H12"/>
  <c r="H7"/>
  <c r="D7"/>
  <c r="F7"/>
  <c r="E8"/>
  <c r="E9"/>
  <c r="I9" s="1"/>
  <c r="E10"/>
  <c r="E11"/>
  <c r="D12"/>
  <c r="F12"/>
  <c r="E13"/>
  <c r="G13"/>
  <c r="E14"/>
  <c r="G14"/>
  <c r="D15"/>
  <c r="F15"/>
  <c r="E16"/>
  <c r="G16"/>
  <c r="E17"/>
  <c r="G17"/>
  <c r="E18"/>
  <c r="G18"/>
  <c r="C15"/>
  <c r="C12"/>
  <c r="C7"/>
  <c r="O7" l="1"/>
  <c r="M7"/>
  <c r="O12"/>
  <c r="M12"/>
  <c r="O15"/>
  <c r="M15"/>
  <c r="K7"/>
  <c r="K15"/>
  <c r="K12"/>
  <c r="W15"/>
  <c r="W12"/>
  <c r="W7"/>
  <c r="I7"/>
  <c r="I15"/>
  <c r="I12"/>
  <c r="V19"/>
  <c r="J19"/>
  <c r="H19"/>
  <c r="F19"/>
  <c r="E12"/>
  <c r="G12"/>
  <c r="G15"/>
  <c r="G7"/>
  <c r="D19"/>
  <c r="E15"/>
  <c r="E7"/>
  <c r="C19"/>
  <c r="M19" l="1"/>
  <c r="W19"/>
  <c r="K19"/>
  <c r="I19"/>
  <c r="G19"/>
  <c r="E19"/>
  <c r="U19"/>
</calcChain>
</file>

<file path=xl/sharedStrings.xml><?xml version="1.0" encoding="utf-8"?>
<sst xmlns="http://schemas.openxmlformats.org/spreadsheetml/2006/main" count="64" uniqueCount="41">
  <si>
    <t>Наименование критерия оценки</t>
  </si>
  <si>
    <t>№ п/п</t>
  </si>
  <si>
    <t>уровень софинансирования проекта со стороны бюджета поселения</t>
  </si>
  <si>
    <t>1.1.</t>
  </si>
  <si>
    <t>1.2.</t>
  </si>
  <si>
    <t>уровень софинансирования проекта со стороны населения населенного пункта</t>
  </si>
  <si>
    <t>уровень софинансирования проекта со стороны организаций и других внебюджетных источников</t>
  </si>
  <si>
    <t>1.3.</t>
  </si>
  <si>
    <t xml:space="preserve">вклад населения, организаций и других внебюджетных источников в реализацию проекта в не денежной форме </t>
  </si>
  <si>
    <t>Социальная и экономическая эффективность реализации проекта</t>
  </si>
  <si>
    <t>доля благополучателей в общей численности населения</t>
  </si>
  <si>
    <t>2.1.</t>
  </si>
  <si>
    <t>доступность финансовых ресурсов, наличие механизмов содержания и эффективной эксплуатации объекта общественной инфраструктуры - результата реализации проекта</t>
  </si>
  <si>
    <t>Степень участия населения в идентификации и определении параметров проекта</t>
  </si>
  <si>
    <t>степень участия населения в идентификации проекта в процессе его предварительного рассмотрения</t>
  </si>
  <si>
    <t>3.1.</t>
  </si>
  <si>
    <t>3.2.</t>
  </si>
  <si>
    <t>степень участия населения в определении параметров проекта на заключительном собрании населения</t>
  </si>
  <si>
    <t>использование средств массовой информации и других средств информирования населения в процессе идентификации проекта</t>
  </si>
  <si>
    <t>3.3.</t>
  </si>
  <si>
    <t>2.2.</t>
  </si>
  <si>
    <t>1.4.</t>
  </si>
  <si>
    <t>Весовой коэффицент</t>
  </si>
  <si>
    <t>Вклад участников реализации проекта в его финансирование в том числе:</t>
  </si>
  <si>
    <t>Наименование МО, проекта</t>
  </si>
  <si>
    <t>Балл</t>
  </si>
  <si>
    <t>Оценка</t>
  </si>
  <si>
    <t>ИТОГО</t>
  </si>
  <si>
    <t>данный показатель не учитывается</t>
  </si>
  <si>
    <t>Приложение № 2  к протоколу № 1 заседания комиссии по реализации на территории Адамовского района Оренбургской областипроектов Народный бюджет основанных на местных инициативах</t>
  </si>
  <si>
    <r>
      <rPr>
        <b/>
        <sz val="24"/>
        <color theme="1"/>
        <rFont val="Times New Roman"/>
        <family val="1"/>
        <charset val="204"/>
      </rPr>
      <t>Комсомольский сельсовет</t>
    </r>
    <r>
      <rPr>
        <sz val="24"/>
        <color theme="1"/>
        <rFont val="Times New Roman"/>
        <family val="1"/>
        <charset val="204"/>
      </rPr>
      <t xml:space="preserve"> - Закольцовка водопровода по ул. Голованова</t>
    </r>
  </si>
  <si>
    <t>Оценка значения критериев конкурсного отбора проектов Народный бюджет, основанных на местных инициативах на 2025 год</t>
  </si>
  <si>
    <r>
      <t xml:space="preserve">Совхозный сельсовет- </t>
    </r>
    <r>
      <rPr>
        <sz val="24"/>
        <color theme="1"/>
        <rFont val="Times New Roman"/>
        <family val="1"/>
        <charset val="204"/>
      </rPr>
      <t>Ремонт водопровода в п.Совхозный ул. Пионерская от д. 24 до д. 8</t>
    </r>
  </si>
  <si>
    <r>
      <rPr>
        <b/>
        <sz val="24"/>
        <color theme="1"/>
        <rFont val="Times New Roman"/>
        <family val="1"/>
        <charset val="204"/>
      </rPr>
      <t xml:space="preserve">Адамовский поссовет - </t>
    </r>
    <r>
      <rPr>
        <sz val="24"/>
        <color theme="1"/>
        <rFont val="Times New Roman"/>
        <family val="1"/>
        <charset val="204"/>
      </rPr>
      <t>Обустройство сквера Победы п. Адамовка</t>
    </r>
  </si>
  <si>
    <r>
      <rPr>
        <b/>
        <sz val="24"/>
        <color theme="1"/>
        <rFont val="Times New Roman"/>
        <family val="1"/>
        <charset val="204"/>
      </rPr>
      <t>Елизаветинский сельсовет</t>
    </r>
    <r>
      <rPr>
        <sz val="24"/>
        <color theme="1"/>
        <rFont val="Times New Roman"/>
        <family val="1"/>
        <charset val="204"/>
      </rPr>
      <t xml:space="preserve"> - Установка туалета  сельском доме культуры в с. Елизаветинка</t>
    </r>
  </si>
  <si>
    <r>
      <rPr>
        <b/>
        <sz val="24"/>
        <color theme="1"/>
        <rFont val="Times New Roman"/>
        <family val="1"/>
        <charset val="204"/>
      </rPr>
      <t xml:space="preserve">Теренсайский сельсовет - </t>
    </r>
    <r>
      <rPr>
        <sz val="24"/>
        <color theme="1"/>
        <rFont val="Times New Roman"/>
        <family val="1"/>
        <charset val="204"/>
      </rPr>
      <t>Приобретение и установка частотных преобразователей на скважинные насосы в п. Теренсай (2 шт.)</t>
    </r>
  </si>
  <si>
    <r>
      <rPr>
        <b/>
        <sz val="24"/>
        <color theme="1"/>
        <rFont val="Times New Roman"/>
        <family val="1"/>
        <charset val="204"/>
      </rPr>
      <t>Майский сельсовет -</t>
    </r>
    <r>
      <rPr>
        <sz val="24"/>
        <color theme="1"/>
        <rFont val="Times New Roman"/>
        <family val="1"/>
        <charset val="204"/>
      </rPr>
      <t xml:space="preserve"> Реконструкция и благоустройство территории обелиска участникам ВОВ с. Кусем</t>
    </r>
  </si>
  <si>
    <r>
      <rPr>
        <b/>
        <sz val="24"/>
        <color theme="1"/>
        <rFont val="Times New Roman"/>
        <family val="1"/>
        <charset val="204"/>
      </rPr>
      <t>Брацлавский сельсовет</t>
    </r>
    <r>
      <rPr>
        <sz val="24"/>
        <color theme="1"/>
        <rFont val="Times New Roman"/>
        <family val="1"/>
        <charset val="204"/>
      </rPr>
      <t xml:space="preserve">-Благоустройство мусульманского кладбища с. Брацлавка </t>
    </r>
  </si>
  <si>
    <r>
      <rPr>
        <b/>
        <sz val="24"/>
        <color theme="1"/>
        <rFont val="Times New Roman"/>
        <family val="1"/>
        <charset val="204"/>
      </rPr>
      <t>Брацлавский сельсовет</t>
    </r>
    <r>
      <rPr>
        <sz val="24"/>
        <color theme="1"/>
        <rFont val="Times New Roman"/>
        <family val="1"/>
        <charset val="204"/>
      </rPr>
      <t xml:space="preserve"> - Приобретение детской площадки в с. Каинсай</t>
    </r>
  </si>
  <si>
    <r>
      <rPr>
        <b/>
        <sz val="24"/>
        <color theme="1"/>
        <rFont val="Times New Roman"/>
        <family val="1"/>
        <charset val="204"/>
      </rPr>
      <t xml:space="preserve">Аниховский сельсовет - </t>
    </r>
    <r>
      <rPr>
        <sz val="24"/>
        <color theme="1"/>
        <rFont val="Times New Roman"/>
        <family val="1"/>
        <charset val="204"/>
      </rPr>
      <t>капитальный ремонт сети холодного водоснабжения ул. Советская - пер. Центральный в с. Джасай</t>
    </r>
  </si>
  <si>
    <r>
      <rPr>
        <b/>
        <sz val="24"/>
        <color theme="1"/>
        <rFont val="Times New Roman"/>
        <family val="1"/>
        <charset val="204"/>
      </rPr>
      <t>Юбилейный сельсовет -</t>
    </r>
    <r>
      <rPr>
        <sz val="24"/>
        <color theme="1"/>
        <rFont val="Times New Roman"/>
        <family val="1"/>
        <charset val="204"/>
      </rPr>
      <t xml:space="preserve"> Приобретение игрового оборудования для десткой площадки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</si>
</sst>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17"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sz val="22"/>
      <name val="Times New Roman"/>
      <family val="1"/>
      <charset val="204"/>
    </font>
    <font>
      <sz val="11"/>
      <name val="Times New Roman"/>
      <family val="1"/>
      <charset val="204"/>
    </font>
    <font>
      <sz val="20"/>
      <color theme="1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Fill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2" borderId="0" xfId="0" applyFont="1" applyFill="1"/>
    <xf numFmtId="0" fontId="2" fillId="2" borderId="0" xfId="0" applyFont="1" applyFill="1"/>
    <xf numFmtId="0" fontId="5" fillId="0" borderId="1" xfId="0" applyFont="1" applyBorder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1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top" wrapText="1"/>
    </xf>
    <xf numFmtId="16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top" wrapText="1"/>
    </xf>
    <xf numFmtId="164" fontId="10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3" borderId="3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left" vertical="top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/>
    <xf numFmtId="4" fontId="9" fillId="2" borderId="1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right" vertical="top" wrapText="1"/>
    </xf>
    <xf numFmtId="0" fontId="8" fillId="3" borderId="4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X29"/>
  <sheetViews>
    <sheetView tabSelected="1" view="pageBreakPreview" zoomScale="40" zoomScaleNormal="115" zoomScaleSheetLayoutView="40" workbookViewId="0">
      <pane ySplit="5" topLeftCell="A6" activePane="bottomLeft" state="frozen"/>
      <selection pane="bottomLeft" activeCell="F11" sqref="F11"/>
    </sheetView>
  </sheetViews>
  <sheetFormatPr defaultRowHeight="15"/>
  <cols>
    <col min="1" max="1" width="7.625" style="1" customWidth="1"/>
    <col min="2" max="2" width="46" style="1" customWidth="1"/>
    <col min="3" max="3" width="18.125" style="1" customWidth="1"/>
    <col min="4" max="4" width="31.875" style="1" customWidth="1"/>
    <col min="5" max="5" width="20.25" style="1" customWidth="1"/>
    <col min="6" max="6" width="28.375" style="1" customWidth="1"/>
    <col min="7" max="7" width="21.75" style="1" customWidth="1"/>
    <col min="8" max="8" width="28.375" style="1" customWidth="1"/>
    <col min="9" max="9" width="22.5" style="1" customWidth="1"/>
    <col min="10" max="10" width="22" style="1" customWidth="1"/>
    <col min="11" max="21" width="29.625" style="1" customWidth="1"/>
    <col min="22" max="22" width="23.375" style="1" customWidth="1"/>
    <col min="23" max="23" width="31.875" style="1" customWidth="1"/>
    <col min="24" max="16384" width="9" style="1"/>
  </cols>
  <sheetData>
    <row r="1" spans="1:23" ht="84" customHeight="1">
      <c r="I1" s="34" t="s">
        <v>29</v>
      </c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3" ht="56.25" customHeight="1">
      <c r="B2" s="30" t="s">
        <v>31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3" ht="30" customHeight="1">
      <c r="A3" s="39" t="s">
        <v>1</v>
      </c>
      <c r="B3" s="38" t="s">
        <v>0</v>
      </c>
      <c r="C3" s="38" t="s">
        <v>22</v>
      </c>
      <c r="D3" s="31" t="s">
        <v>24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3"/>
    </row>
    <row r="4" spans="1:23" ht="198" customHeight="1">
      <c r="A4" s="40"/>
      <c r="B4" s="38"/>
      <c r="C4" s="38"/>
      <c r="D4" s="37" t="s">
        <v>32</v>
      </c>
      <c r="E4" s="29"/>
      <c r="F4" s="28" t="s">
        <v>33</v>
      </c>
      <c r="G4" s="29"/>
      <c r="H4" s="28" t="s">
        <v>30</v>
      </c>
      <c r="I4" s="29"/>
      <c r="J4" s="28" t="s">
        <v>34</v>
      </c>
      <c r="K4" s="29"/>
      <c r="L4" s="28" t="s">
        <v>35</v>
      </c>
      <c r="M4" s="29"/>
      <c r="N4" s="28" t="s">
        <v>36</v>
      </c>
      <c r="O4" s="29"/>
      <c r="P4" s="28" t="s">
        <v>37</v>
      </c>
      <c r="Q4" s="29"/>
      <c r="R4" s="28" t="s">
        <v>38</v>
      </c>
      <c r="S4" s="29"/>
      <c r="T4" s="28" t="s">
        <v>39</v>
      </c>
      <c r="U4" s="29"/>
      <c r="V4" s="28" t="s">
        <v>40</v>
      </c>
      <c r="W4" s="29"/>
    </row>
    <row r="5" spans="1:23" ht="29.25" customHeight="1">
      <c r="A5" s="41"/>
      <c r="B5" s="38"/>
      <c r="C5" s="38"/>
      <c r="D5" s="7" t="s">
        <v>25</v>
      </c>
      <c r="E5" s="7" t="s">
        <v>26</v>
      </c>
      <c r="F5" s="7" t="s">
        <v>25</v>
      </c>
      <c r="G5" s="7" t="s">
        <v>26</v>
      </c>
      <c r="H5" s="7" t="s">
        <v>25</v>
      </c>
      <c r="I5" s="7" t="s">
        <v>26</v>
      </c>
      <c r="J5" s="7" t="s">
        <v>25</v>
      </c>
      <c r="K5" s="7" t="s">
        <v>26</v>
      </c>
      <c r="L5" s="7" t="s">
        <v>25</v>
      </c>
      <c r="M5" s="7" t="s">
        <v>26</v>
      </c>
      <c r="N5" s="7" t="s">
        <v>25</v>
      </c>
      <c r="O5" s="7" t="s">
        <v>26</v>
      </c>
      <c r="P5" s="7" t="s">
        <v>25</v>
      </c>
      <c r="Q5" s="7" t="s">
        <v>26</v>
      </c>
      <c r="R5" s="7"/>
      <c r="S5" s="7"/>
      <c r="T5" s="7"/>
      <c r="U5" s="7"/>
      <c r="V5" s="7" t="s">
        <v>25</v>
      </c>
      <c r="W5" s="7" t="s">
        <v>26</v>
      </c>
    </row>
    <row r="6" spans="1:23" ht="23.25">
      <c r="A6" s="6">
        <v>1</v>
      </c>
      <c r="B6" s="8">
        <v>2</v>
      </c>
      <c r="C6" s="6">
        <v>3</v>
      </c>
      <c r="D6" s="8">
        <v>4</v>
      </c>
      <c r="E6" s="6">
        <v>5</v>
      </c>
      <c r="F6" s="8">
        <v>6</v>
      </c>
      <c r="G6" s="6">
        <v>7</v>
      </c>
      <c r="H6" s="8">
        <v>8</v>
      </c>
      <c r="I6" s="6">
        <v>9</v>
      </c>
      <c r="J6" s="8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8">
        <v>22</v>
      </c>
      <c r="W6" s="6">
        <v>23</v>
      </c>
    </row>
    <row r="7" spans="1:23" s="4" customFormat="1" ht="52.5" customHeight="1">
      <c r="A7" s="9">
        <v>1</v>
      </c>
      <c r="B7" s="10" t="s">
        <v>23</v>
      </c>
      <c r="C7" s="18">
        <f>SUM(C8:C11)</f>
        <v>0.4</v>
      </c>
      <c r="D7" s="18">
        <f t="shared" ref="D7:F7" si="0">SUM(D8:D11)</f>
        <v>400</v>
      </c>
      <c r="E7" s="18">
        <f>D7*C7/4</f>
        <v>40</v>
      </c>
      <c r="F7" s="18">
        <f t="shared" si="0"/>
        <v>320</v>
      </c>
      <c r="G7" s="18">
        <f>F7*C7/4</f>
        <v>32</v>
      </c>
      <c r="H7" s="18">
        <f t="shared" ref="H7" si="1">SUM(H8:H11)</f>
        <v>181.3</v>
      </c>
      <c r="I7" s="18">
        <f>H7*C7/4</f>
        <v>18.130000000000003</v>
      </c>
      <c r="J7" s="18">
        <f t="shared" ref="J7" si="2">SUM(J8:J11)</f>
        <v>216</v>
      </c>
      <c r="K7" s="18">
        <f>J7*C7/4</f>
        <v>21.6</v>
      </c>
      <c r="L7" s="18">
        <f>SUM(L8:L11)</f>
        <v>203.3</v>
      </c>
      <c r="M7" s="18">
        <f>L7*C7/4</f>
        <v>20.330000000000002</v>
      </c>
      <c r="N7" s="18">
        <f>SUM(N8:N11)</f>
        <v>400</v>
      </c>
      <c r="O7" s="18">
        <f>N7*C7/4</f>
        <v>40</v>
      </c>
      <c r="P7" s="18">
        <f>SUM(P8:P11)</f>
        <v>400</v>
      </c>
      <c r="Q7" s="18">
        <f>P7*C7/4</f>
        <v>40</v>
      </c>
      <c r="R7" s="18">
        <f>SUM(R8:R11)</f>
        <v>201.5</v>
      </c>
      <c r="S7" s="18">
        <f>R7*C7/4</f>
        <v>20.150000000000002</v>
      </c>
      <c r="T7" s="18">
        <f>SUM(T8:T11)</f>
        <v>236</v>
      </c>
      <c r="U7" s="18">
        <f>T7*C7/4</f>
        <v>23.6</v>
      </c>
      <c r="V7" s="18">
        <f t="shared" ref="V7" si="3">SUM(V8:V11)</f>
        <v>310</v>
      </c>
      <c r="W7" s="18">
        <f>V7*C7/4</f>
        <v>31</v>
      </c>
    </row>
    <row r="8" spans="1:23" ht="69" customHeight="1">
      <c r="A8" s="11" t="s">
        <v>3</v>
      </c>
      <c r="B8" s="12" t="s">
        <v>2</v>
      </c>
      <c r="C8" s="19">
        <v>0.1</v>
      </c>
      <c r="D8" s="19">
        <v>100</v>
      </c>
      <c r="E8" s="19">
        <f>D8*C8</f>
        <v>10</v>
      </c>
      <c r="F8" s="19">
        <v>100</v>
      </c>
      <c r="G8" s="19">
        <f>F8*C8</f>
        <v>10</v>
      </c>
      <c r="H8" s="19">
        <v>5</v>
      </c>
      <c r="I8" s="19">
        <f>H8*C8</f>
        <v>0.5</v>
      </c>
      <c r="J8" s="19">
        <v>5</v>
      </c>
      <c r="K8" s="26">
        <f>J8*C8</f>
        <v>0.5</v>
      </c>
      <c r="L8" s="26">
        <v>100</v>
      </c>
      <c r="M8" s="26">
        <f>L8*C8</f>
        <v>10</v>
      </c>
      <c r="N8" s="26">
        <v>100</v>
      </c>
      <c r="O8" s="26">
        <f>N8*C8</f>
        <v>10</v>
      </c>
      <c r="P8" s="26">
        <v>100</v>
      </c>
      <c r="Q8" s="26">
        <f>P8*C8</f>
        <v>10</v>
      </c>
      <c r="R8" s="26">
        <v>1</v>
      </c>
      <c r="S8" s="26">
        <f>R8*C8</f>
        <v>0.1</v>
      </c>
      <c r="T8" s="26">
        <v>48</v>
      </c>
      <c r="U8" s="26">
        <f>T8*C8</f>
        <v>4.8000000000000007</v>
      </c>
      <c r="V8" s="19">
        <v>10</v>
      </c>
      <c r="W8" s="19">
        <f>V8*C8</f>
        <v>1</v>
      </c>
    </row>
    <row r="9" spans="1:23" ht="53.25" customHeight="1">
      <c r="A9" s="13" t="s">
        <v>4</v>
      </c>
      <c r="B9" s="12" t="s">
        <v>5</v>
      </c>
      <c r="C9" s="19">
        <v>0.1</v>
      </c>
      <c r="D9" s="19">
        <v>100</v>
      </c>
      <c r="E9" s="19">
        <f>D9*C9</f>
        <v>10</v>
      </c>
      <c r="F9" s="19">
        <v>20</v>
      </c>
      <c r="G9" s="19">
        <f>F9*C9</f>
        <v>2</v>
      </c>
      <c r="H9" s="19">
        <v>1.3</v>
      </c>
      <c r="I9" s="19">
        <f>H9*E9</f>
        <v>13</v>
      </c>
      <c r="J9" s="19">
        <v>11</v>
      </c>
      <c r="K9" s="19">
        <f>J9*C9</f>
        <v>1.1000000000000001</v>
      </c>
      <c r="L9" s="19">
        <v>3.3</v>
      </c>
      <c r="M9" s="19">
        <f>L9*C9</f>
        <v>0.33</v>
      </c>
      <c r="N9" s="19">
        <v>100</v>
      </c>
      <c r="O9" s="19">
        <f>N9*C9</f>
        <v>10</v>
      </c>
      <c r="P9" s="19">
        <v>100</v>
      </c>
      <c r="Q9" s="19">
        <f>P9*C9</f>
        <v>10</v>
      </c>
      <c r="R9" s="19">
        <v>0.5</v>
      </c>
      <c r="S9" s="19">
        <f>R9*C9</f>
        <v>0.05</v>
      </c>
      <c r="T9" s="19">
        <v>0</v>
      </c>
      <c r="U9" s="19">
        <f>T9*E9</f>
        <v>0</v>
      </c>
      <c r="V9" s="19">
        <v>100</v>
      </c>
      <c r="W9" s="19">
        <f>V9*C9</f>
        <v>10</v>
      </c>
    </row>
    <row r="10" spans="1:23" ht="78" customHeight="1">
      <c r="A10" s="13" t="s">
        <v>7</v>
      </c>
      <c r="B10" s="12" t="s">
        <v>6</v>
      </c>
      <c r="C10" s="19">
        <v>0.1</v>
      </c>
      <c r="D10" s="19">
        <v>100</v>
      </c>
      <c r="E10" s="19">
        <f>D10*C10</f>
        <v>10</v>
      </c>
      <c r="F10" s="19">
        <v>100</v>
      </c>
      <c r="G10" s="19">
        <f>F10*C10</f>
        <v>10</v>
      </c>
      <c r="H10" s="19">
        <v>75</v>
      </c>
      <c r="I10" s="19">
        <f>H10*C10</f>
        <v>7.5</v>
      </c>
      <c r="J10" s="19">
        <v>100</v>
      </c>
      <c r="K10" s="19">
        <f>J10*C10</f>
        <v>10</v>
      </c>
      <c r="L10" s="19">
        <v>100</v>
      </c>
      <c r="M10" s="19">
        <f>L10*C10</f>
        <v>10</v>
      </c>
      <c r="N10" s="19">
        <v>100</v>
      </c>
      <c r="O10" s="19">
        <f>N10*C10</f>
        <v>10</v>
      </c>
      <c r="P10" s="19">
        <v>100</v>
      </c>
      <c r="Q10" s="19">
        <f>P10*C10</f>
        <v>10</v>
      </c>
      <c r="R10" s="19">
        <v>100</v>
      </c>
      <c r="S10" s="19">
        <f>R10*C10</f>
        <v>10</v>
      </c>
      <c r="T10" s="19">
        <v>88</v>
      </c>
      <c r="U10" s="19">
        <f>T10*C10</f>
        <v>8.8000000000000007</v>
      </c>
      <c r="V10" s="19">
        <v>100</v>
      </c>
      <c r="W10" s="19">
        <f>V10*C10</f>
        <v>10</v>
      </c>
    </row>
    <row r="11" spans="1:23" ht="105.75" customHeight="1">
      <c r="A11" s="13" t="s">
        <v>21</v>
      </c>
      <c r="B11" s="12" t="s">
        <v>8</v>
      </c>
      <c r="C11" s="19">
        <v>0.1</v>
      </c>
      <c r="D11" s="19">
        <v>100</v>
      </c>
      <c r="E11" s="19">
        <f>D11*C11</f>
        <v>10</v>
      </c>
      <c r="F11" s="24">
        <v>100</v>
      </c>
      <c r="G11" s="19">
        <f>F11*C11</f>
        <v>10</v>
      </c>
      <c r="H11" s="19">
        <v>100</v>
      </c>
      <c r="I11" s="19">
        <f>H11*C11</f>
        <v>10</v>
      </c>
      <c r="J11" s="19">
        <v>100</v>
      </c>
      <c r="K11" s="19">
        <f>J11*C11</f>
        <v>10</v>
      </c>
      <c r="L11" s="19">
        <v>0</v>
      </c>
      <c r="M11" s="19">
        <f>L11*C11</f>
        <v>0</v>
      </c>
      <c r="N11" s="19">
        <v>100</v>
      </c>
      <c r="O11" s="19">
        <f>N11*C11</f>
        <v>10</v>
      </c>
      <c r="P11" s="19">
        <v>100</v>
      </c>
      <c r="Q11" s="19">
        <f>P11*C11</f>
        <v>10</v>
      </c>
      <c r="R11" s="19">
        <v>100</v>
      </c>
      <c r="S11" s="19">
        <f>R11*C11</f>
        <v>10</v>
      </c>
      <c r="T11" s="19">
        <v>100</v>
      </c>
      <c r="U11" s="19">
        <f>T11*C11</f>
        <v>10</v>
      </c>
      <c r="V11" s="19">
        <v>100</v>
      </c>
      <c r="W11" s="19">
        <f>V11*C11</f>
        <v>10</v>
      </c>
    </row>
    <row r="12" spans="1:23" s="4" customFormat="1" ht="73.5" customHeight="1">
      <c r="A12" s="9">
        <v>2</v>
      </c>
      <c r="B12" s="10" t="s">
        <v>9</v>
      </c>
      <c r="C12" s="18">
        <f>SUM(C13:C14)</f>
        <v>0.2</v>
      </c>
      <c r="D12" s="18">
        <f t="shared" ref="D12:F12" si="4">SUM(D13:D14)</f>
        <v>200</v>
      </c>
      <c r="E12" s="18">
        <f>D12*C12/2</f>
        <v>20</v>
      </c>
      <c r="F12" s="18">
        <f t="shared" si="4"/>
        <v>200</v>
      </c>
      <c r="G12" s="18">
        <f>F12*C12/2</f>
        <v>20</v>
      </c>
      <c r="H12" s="18">
        <f t="shared" ref="H12" si="5">SUM(H13:H14)</f>
        <v>200</v>
      </c>
      <c r="I12" s="18">
        <f>H12*C12/2</f>
        <v>20</v>
      </c>
      <c r="J12" s="18">
        <f t="shared" ref="J12" si="6">SUM(J13:J14)</f>
        <v>200</v>
      </c>
      <c r="K12" s="18">
        <f>J12*C12/2</f>
        <v>20</v>
      </c>
      <c r="L12" s="18">
        <f>SUM(L13:L14)</f>
        <v>200</v>
      </c>
      <c r="M12" s="18">
        <f>L12*C12/2</f>
        <v>20</v>
      </c>
      <c r="N12" s="18">
        <f>SUM(N13:N14)</f>
        <v>200</v>
      </c>
      <c r="O12" s="18">
        <f>N12*C12/2</f>
        <v>20</v>
      </c>
      <c r="P12" s="18">
        <f>SUM(P13:P14)</f>
        <v>200</v>
      </c>
      <c r="Q12" s="18">
        <f>P12*C12/2</f>
        <v>20</v>
      </c>
      <c r="R12" s="18">
        <f>SUM(R13:R14)</f>
        <v>200</v>
      </c>
      <c r="S12" s="18">
        <f>R12*C12/2</f>
        <v>20</v>
      </c>
      <c r="T12" s="18">
        <f>SUM(T13:T14)</f>
        <v>200</v>
      </c>
      <c r="U12" s="18">
        <f>T12*C12/2</f>
        <v>20</v>
      </c>
      <c r="V12" s="18">
        <f t="shared" ref="V12" si="7">SUM(V13:V14)</f>
        <v>100</v>
      </c>
      <c r="W12" s="18">
        <f>V12*C12/2</f>
        <v>10</v>
      </c>
    </row>
    <row r="13" spans="1:23" s="4" customFormat="1" ht="54" customHeight="1">
      <c r="A13" s="14" t="s">
        <v>11</v>
      </c>
      <c r="B13" s="15" t="s">
        <v>10</v>
      </c>
      <c r="C13" s="19">
        <v>0.1</v>
      </c>
      <c r="D13" s="24">
        <v>100</v>
      </c>
      <c r="E13" s="19">
        <f>D13*C13</f>
        <v>10</v>
      </c>
      <c r="F13" s="19">
        <v>100</v>
      </c>
      <c r="G13" s="19">
        <f>F13*C13</f>
        <v>10</v>
      </c>
      <c r="H13" s="19">
        <v>100</v>
      </c>
      <c r="I13" s="19">
        <f>H13*C13</f>
        <v>10</v>
      </c>
      <c r="J13" s="19">
        <v>100</v>
      </c>
      <c r="K13" s="19">
        <f>J13*C13</f>
        <v>10</v>
      </c>
      <c r="L13" s="19">
        <v>100</v>
      </c>
      <c r="M13" s="19">
        <f>L13*C13</f>
        <v>10</v>
      </c>
      <c r="N13" s="19">
        <v>100</v>
      </c>
      <c r="O13" s="19">
        <f>N13*C13</f>
        <v>10</v>
      </c>
      <c r="P13" s="19">
        <v>100</v>
      </c>
      <c r="Q13" s="19">
        <f>P13*C13</f>
        <v>10</v>
      </c>
      <c r="R13" s="19">
        <v>100</v>
      </c>
      <c r="S13" s="19">
        <f>R13*C13</f>
        <v>10</v>
      </c>
      <c r="T13" s="19">
        <v>100</v>
      </c>
      <c r="U13" s="19">
        <f>T13*C13</f>
        <v>10</v>
      </c>
      <c r="V13" s="19">
        <v>100</v>
      </c>
      <c r="W13" s="19">
        <f>V13*C13</f>
        <v>10</v>
      </c>
    </row>
    <row r="14" spans="1:23" s="25" customFormat="1" ht="146.25" customHeight="1">
      <c r="A14" s="22" t="s">
        <v>20</v>
      </c>
      <c r="B14" s="23" t="s">
        <v>12</v>
      </c>
      <c r="C14" s="24">
        <v>0.1</v>
      </c>
      <c r="D14" s="24">
        <v>100</v>
      </c>
      <c r="E14" s="24">
        <f>D14*C14</f>
        <v>10</v>
      </c>
      <c r="F14" s="24">
        <v>100</v>
      </c>
      <c r="G14" s="24">
        <f>F14*C14</f>
        <v>10</v>
      </c>
      <c r="H14" s="24">
        <v>100</v>
      </c>
      <c r="I14" s="24">
        <f>H14*C14</f>
        <v>10</v>
      </c>
      <c r="J14" s="24">
        <v>100</v>
      </c>
      <c r="K14" s="24">
        <f>J14*C14</f>
        <v>10</v>
      </c>
      <c r="L14" s="24">
        <v>100</v>
      </c>
      <c r="M14" s="24">
        <f>L14*C14</f>
        <v>10</v>
      </c>
      <c r="N14" s="24">
        <v>100</v>
      </c>
      <c r="O14" s="24">
        <f>N14*C14</f>
        <v>10</v>
      </c>
      <c r="P14" s="24">
        <v>100</v>
      </c>
      <c r="Q14" s="24">
        <f>P14*C14</f>
        <v>10</v>
      </c>
      <c r="R14" s="24">
        <v>100</v>
      </c>
      <c r="S14" s="24">
        <f>R14*C14</f>
        <v>10</v>
      </c>
      <c r="T14" s="24">
        <v>100</v>
      </c>
      <c r="U14" s="24">
        <f>T14*C14</f>
        <v>10</v>
      </c>
      <c r="V14" s="24">
        <v>0</v>
      </c>
      <c r="W14" s="19">
        <f>V14*C14</f>
        <v>0</v>
      </c>
    </row>
    <row r="15" spans="1:23" s="4" customFormat="1" ht="73.5" customHeight="1">
      <c r="A15" s="9">
        <v>3</v>
      </c>
      <c r="B15" s="10" t="s">
        <v>13</v>
      </c>
      <c r="C15" s="18">
        <f>SUM(C16:C18)</f>
        <v>0.4</v>
      </c>
      <c r="D15" s="20">
        <f t="shared" ref="D15:F15" si="8">SUM(D16:D18)</f>
        <v>180</v>
      </c>
      <c r="E15" s="20">
        <f>D15*C15/3</f>
        <v>24</v>
      </c>
      <c r="F15" s="20">
        <f t="shared" si="8"/>
        <v>160</v>
      </c>
      <c r="G15" s="20">
        <f>F15*C15/3</f>
        <v>21.333333333333332</v>
      </c>
      <c r="H15" s="20">
        <f t="shared" ref="H15" si="9">SUM(H16:H18)</f>
        <v>44</v>
      </c>
      <c r="I15" s="20">
        <f>H15*C15/3</f>
        <v>5.8666666666666671</v>
      </c>
      <c r="J15" s="20">
        <f t="shared" ref="J15" si="10">SUM(J16:J18)</f>
        <v>68.5</v>
      </c>
      <c r="K15" s="20">
        <f>J15*C15/3</f>
        <v>9.1333333333333346</v>
      </c>
      <c r="L15" s="20">
        <f>SUM(L16:L18)</f>
        <v>76</v>
      </c>
      <c r="M15" s="20">
        <f>L15*C15/3</f>
        <v>10.133333333333335</v>
      </c>
      <c r="N15" s="20">
        <f>SUM(N16:N18)</f>
        <v>160</v>
      </c>
      <c r="O15" s="20">
        <f>N15*C15/3</f>
        <v>21.333333333333332</v>
      </c>
      <c r="P15" s="20">
        <f>SUM(P16:P18)</f>
        <v>180</v>
      </c>
      <c r="Q15" s="20">
        <f>P15*C15/3</f>
        <v>24</v>
      </c>
      <c r="R15" s="20">
        <f>SUM(R16:R18)</f>
        <v>180</v>
      </c>
      <c r="S15" s="20">
        <f>R15*C15/3</f>
        <v>24</v>
      </c>
      <c r="T15" s="20">
        <f>SUM(T16:T18)</f>
        <v>130</v>
      </c>
      <c r="U15" s="20">
        <f>T15*C15/3</f>
        <v>17.333333333333332</v>
      </c>
      <c r="V15" s="20">
        <f t="shared" ref="V15" si="11">SUM(V16:V18)</f>
        <v>53</v>
      </c>
      <c r="W15" s="20">
        <f>V15*C15/3</f>
        <v>7.0666666666666673</v>
      </c>
    </row>
    <row r="16" spans="1:23" ht="88.5" customHeight="1">
      <c r="A16" s="13" t="s">
        <v>15</v>
      </c>
      <c r="B16" s="12" t="s">
        <v>14</v>
      </c>
      <c r="C16" s="19">
        <v>0.1</v>
      </c>
      <c r="D16" s="24">
        <v>100</v>
      </c>
      <c r="E16" s="19">
        <f>D16*C16</f>
        <v>10</v>
      </c>
      <c r="F16" s="19">
        <v>100</v>
      </c>
      <c r="G16" s="19">
        <f>F16*C16</f>
        <v>10</v>
      </c>
      <c r="H16" s="19">
        <v>14</v>
      </c>
      <c r="I16" s="19">
        <f>H16*C16</f>
        <v>1.4000000000000001</v>
      </c>
      <c r="J16" s="19">
        <v>8.5</v>
      </c>
      <c r="K16" s="19">
        <f>J16*C16</f>
        <v>0.85000000000000009</v>
      </c>
      <c r="L16" s="19">
        <v>16</v>
      </c>
      <c r="M16" s="19">
        <f>L16*C16</f>
        <v>1.6</v>
      </c>
      <c r="N16" s="19">
        <v>100</v>
      </c>
      <c r="O16" s="19">
        <f>N16*C16</f>
        <v>10</v>
      </c>
      <c r="P16" s="19">
        <v>100</v>
      </c>
      <c r="Q16" s="19">
        <f>P16*C16</f>
        <v>10</v>
      </c>
      <c r="R16" s="19">
        <v>100</v>
      </c>
      <c r="S16" s="19">
        <f>R16*C16</f>
        <v>10</v>
      </c>
      <c r="T16" s="19">
        <v>100</v>
      </c>
      <c r="U16" s="19">
        <f>T16*C16</f>
        <v>10</v>
      </c>
      <c r="V16" s="19">
        <v>23</v>
      </c>
      <c r="W16" s="19">
        <f>V16*C16</f>
        <v>2.3000000000000003</v>
      </c>
    </row>
    <row r="17" spans="1:24" s="4" customFormat="1" ht="105.75" customHeight="1">
      <c r="A17" s="14" t="s">
        <v>16</v>
      </c>
      <c r="B17" s="15" t="s">
        <v>17</v>
      </c>
      <c r="C17" s="19">
        <v>0.2</v>
      </c>
      <c r="D17" s="21" t="s">
        <v>28</v>
      </c>
      <c r="E17" s="21" t="e">
        <f>D17*C17</f>
        <v>#VALUE!</v>
      </c>
      <c r="F17" s="21" t="s">
        <v>28</v>
      </c>
      <c r="G17" s="21" t="e">
        <f>F17*C17</f>
        <v>#VALUE!</v>
      </c>
      <c r="H17" s="21" t="s">
        <v>28</v>
      </c>
      <c r="I17" s="19" t="e">
        <f>H17*C17</f>
        <v>#VALUE!</v>
      </c>
      <c r="J17" s="21" t="s">
        <v>28</v>
      </c>
      <c r="K17" s="19" t="e">
        <f>J17*C17</f>
        <v>#VALUE!</v>
      </c>
      <c r="L17" s="21" t="s">
        <v>28</v>
      </c>
      <c r="M17" s="19" t="e">
        <f>L17*C17</f>
        <v>#VALUE!</v>
      </c>
      <c r="N17" s="21" t="s">
        <v>28</v>
      </c>
      <c r="O17" s="19" t="e">
        <f>N17*C17</f>
        <v>#VALUE!</v>
      </c>
      <c r="P17" s="21" t="s">
        <v>28</v>
      </c>
      <c r="Q17" s="19" t="e">
        <f>P17*C7</f>
        <v>#VALUE!</v>
      </c>
      <c r="R17" s="21" t="s">
        <v>28</v>
      </c>
      <c r="S17" s="19" t="e">
        <f>R17*C7</f>
        <v>#VALUE!</v>
      </c>
      <c r="T17" s="21" t="s">
        <v>28</v>
      </c>
      <c r="U17" s="19" t="e">
        <f>T17*E7</f>
        <v>#VALUE!</v>
      </c>
      <c r="V17" s="21" t="s">
        <v>28</v>
      </c>
      <c r="W17" s="19" t="e">
        <f>V17*C17</f>
        <v>#VALUE!</v>
      </c>
    </row>
    <row r="18" spans="1:24" ht="111" customHeight="1">
      <c r="A18" s="16" t="s">
        <v>19</v>
      </c>
      <c r="B18" s="17" t="s">
        <v>18</v>
      </c>
      <c r="C18" s="27">
        <v>0.1</v>
      </c>
      <c r="D18" s="19">
        <v>80</v>
      </c>
      <c r="E18" s="19">
        <f>D18*C18</f>
        <v>8</v>
      </c>
      <c r="F18" s="19">
        <v>60</v>
      </c>
      <c r="G18" s="19">
        <f>F18*C18</f>
        <v>6</v>
      </c>
      <c r="H18" s="19">
        <v>30</v>
      </c>
      <c r="I18" s="19">
        <f>H18*C18</f>
        <v>3</v>
      </c>
      <c r="J18" s="19">
        <v>60</v>
      </c>
      <c r="K18" s="19">
        <f>J18*C18</f>
        <v>6</v>
      </c>
      <c r="L18" s="19">
        <v>60</v>
      </c>
      <c r="M18" s="19">
        <f>L18*C18</f>
        <v>6</v>
      </c>
      <c r="N18" s="19">
        <v>60</v>
      </c>
      <c r="O18" s="19">
        <f>N18*C18</f>
        <v>6</v>
      </c>
      <c r="P18" s="19">
        <v>80</v>
      </c>
      <c r="Q18" s="19">
        <f>P18*C18</f>
        <v>8</v>
      </c>
      <c r="R18" s="19">
        <v>80</v>
      </c>
      <c r="S18" s="19">
        <f>R18*C18</f>
        <v>8</v>
      </c>
      <c r="T18" s="19">
        <v>30</v>
      </c>
      <c r="U18" s="19">
        <f>T18*C18</f>
        <v>3</v>
      </c>
      <c r="V18" s="24">
        <v>30</v>
      </c>
      <c r="W18" s="19">
        <f>V18*C18</f>
        <v>3</v>
      </c>
    </row>
    <row r="19" spans="1:24" s="5" customFormat="1" ht="36" customHeight="1">
      <c r="A19" s="35" t="s">
        <v>27</v>
      </c>
      <c r="B19" s="36"/>
      <c r="C19" s="18">
        <f>C15+C12+C7</f>
        <v>1</v>
      </c>
      <c r="D19" s="18">
        <f t="shared" ref="D19:G19" si="12">D15+D12+D7</f>
        <v>780</v>
      </c>
      <c r="E19" s="18">
        <f>E15+E12+E7</f>
        <v>84</v>
      </c>
      <c r="F19" s="18">
        <f t="shared" si="12"/>
        <v>680</v>
      </c>
      <c r="G19" s="18">
        <f t="shared" si="12"/>
        <v>73.333333333333329</v>
      </c>
      <c r="H19" s="18">
        <f t="shared" ref="H19:K19" si="13">H15+H12+H7</f>
        <v>425.3</v>
      </c>
      <c r="I19" s="18">
        <f t="shared" si="13"/>
        <v>43.99666666666667</v>
      </c>
      <c r="J19" s="18">
        <f t="shared" si="13"/>
        <v>484.5</v>
      </c>
      <c r="K19" s="18">
        <f t="shared" si="13"/>
        <v>50.733333333333334</v>
      </c>
      <c r="L19" s="18">
        <f>L7+L12+L15</f>
        <v>479.3</v>
      </c>
      <c r="M19" s="18">
        <f>M7+M12+M15</f>
        <v>50.463333333333331</v>
      </c>
      <c r="N19" s="18">
        <f>N7+N12+N15</f>
        <v>760</v>
      </c>
      <c r="O19" s="18">
        <f>Q7+Q12+Q15</f>
        <v>84</v>
      </c>
      <c r="P19" s="18">
        <f>P12+P15+P7</f>
        <v>780</v>
      </c>
      <c r="Q19" s="18">
        <f>Q7+Q12+Q15</f>
        <v>84</v>
      </c>
      <c r="R19" s="18">
        <f>R12+R15+R7</f>
        <v>581.5</v>
      </c>
      <c r="S19" s="18">
        <f>S7+S12+S15</f>
        <v>64.150000000000006</v>
      </c>
      <c r="T19" s="18">
        <f>T12+T15+T7</f>
        <v>566</v>
      </c>
      <c r="U19" s="18">
        <f>U7+U12+U15</f>
        <v>60.933333333333337</v>
      </c>
      <c r="V19" s="18">
        <f t="shared" ref="V19:W19" si="14">V15+V12+V7</f>
        <v>463</v>
      </c>
      <c r="W19" s="18">
        <f t="shared" si="14"/>
        <v>48.066666666666663</v>
      </c>
    </row>
    <row r="20" spans="1:24"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</sheetData>
  <mergeCells count="17">
    <mergeCell ref="A19:B19"/>
    <mergeCell ref="D4:E4"/>
    <mergeCell ref="F4:G4"/>
    <mergeCell ref="C3:C5"/>
    <mergeCell ref="B3:B5"/>
    <mergeCell ref="A3:A5"/>
    <mergeCell ref="T4:U4"/>
    <mergeCell ref="B2:V2"/>
    <mergeCell ref="D3:W3"/>
    <mergeCell ref="I1:W1"/>
    <mergeCell ref="V4:W4"/>
    <mergeCell ref="H4:I4"/>
    <mergeCell ref="J4:K4"/>
    <mergeCell ref="L4:M4"/>
    <mergeCell ref="N4:O4"/>
    <mergeCell ref="P4:Q4"/>
    <mergeCell ref="R4:S4"/>
  </mergeCells>
  <pageMargins left="0.25" right="0.24" top="0.31" bottom="0.3" header="0.3" footer="0.2"/>
  <pageSetup paperSize="9" scale="2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Оценка НБ 2025</vt:lpstr>
      <vt:lpstr>'Оценка НБ 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</dc:creator>
  <cp:lastModifiedBy>Кадры</cp:lastModifiedBy>
  <cp:lastPrinted>2025-02-27T11:45:00Z</cp:lastPrinted>
  <dcterms:created xsi:type="dcterms:W3CDTF">2021-06-09T05:55:39Z</dcterms:created>
  <dcterms:modified xsi:type="dcterms:W3CDTF">2025-02-27T11:45:04Z</dcterms:modified>
</cp:coreProperties>
</file>